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ma\Documents\orienteering\JIRCS 2026\"/>
    </mc:Choice>
  </mc:AlternateContent>
  <xr:revisionPtr revIDLastSave="0" documentId="13_ncr:1_{CDFC5278-8C2B-4568-AC0D-610D2938F439}" xr6:coauthVersionLast="47" xr6:coauthVersionMax="47" xr10:uidLastSave="{00000000-0000-0000-0000-000000000000}"/>
  <bookViews>
    <workbookView xWindow="-120" yWindow="-120" windowWidth="20730" windowHeight="11760" xr2:uid="{402884F8-C44F-4F53-B8AA-4ABA7EAA2C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1" l="1"/>
  <c r="K23" i="1" s="1"/>
  <c r="G22" i="1"/>
  <c r="G38" i="1" s="1"/>
  <c r="G21" i="1"/>
  <c r="C25" i="1"/>
  <c r="K25" i="1" s="1"/>
  <c r="C22" i="1"/>
  <c r="C21" i="1"/>
  <c r="C11" i="1"/>
  <c r="C43" i="1" s="1"/>
  <c r="G13" i="1"/>
  <c r="G45" i="1" s="1"/>
  <c r="G8" i="1"/>
  <c r="G15" i="1"/>
  <c r="G47" i="1" s="1"/>
  <c r="G16" i="1"/>
  <c r="G48" i="1" s="1"/>
  <c r="G7" i="1"/>
  <c r="G9" i="1"/>
  <c r="G41" i="1" s="1"/>
  <c r="G10" i="1"/>
  <c r="G42" i="1" s="1"/>
  <c r="G6" i="1"/>
  <c r="G5" i="1"/>
  <c r="C16" i="1"/>
  <c r="C48" i="1" s="1"/>
  <c r="C15" i="1"/>
  <c r="C47" i="1" s="1"/>
  <c r="C14" i="1"/>
  <c r="C12" i="1"/>
  <c r="K12" i="1" s="1"/>
  <c r="C8" i="1"/>
  <c r="K8" i="1" s="1"/>
  <c r="C7" i="1"/>
  <c r="C9" i="1"/>
  <c r="C10" i="1"/>
  <c r="C6" i="1"/>
  <c r="C5" i="1"/>
  <c r="K5" i="1" s="1"/>
  <c r="G39" i="1"/>
  <c r="G40" i="1"/>
  <c r="G43" i="1"/>
  <c r="G44" i="1"/>
  <c r="G46" i="1"/>
  <c r="C41" i="1"/>
  <c r="C42" i="1"/>
  <c r="C45" i="1"/>
  <c r="C46" i="1"/>
  <c r="K24" i="1"/>
  <c r="K26" i="1"/>
  <c r="K27" i="1"/>
  <c r="K28" i="1"/>
  <c r="K29" i="1"/>
  <c r="K30" i="1"/>
  <c r="K31" i="1"/>
  <c r="K32" i="1"/>
  <c r="K9" i="1"/>
  <c r="K10" i="1"/>
  <c r="K14" i="1"/>
  <c r="C39" i="1" l="1"/>
  <c r="K39" i="1" s="1"/>
  <c r="K22" i="1"/>
  <c r="G37" i="1"/>
  <c r="K21" i="1"/>
  <c r="C38" i="1"/>
  <c r="K43" i="1"/>
  <c r="K13" i="1"/>
  <c r="K41" i="1"/>
  <c r="K42" i="1"/>
  <c r="K16" i="1"/>
  <c r="K15" i="1"/>
  <c r="C44" i="1"/>
  <c r="K44" i="1" s="1"/>
  <c r="K11" i="1"/>
  <c r="C40" i="1"/>
  <c r="K40" i="1" s="1"/>
  <c r="K7" i="1"/>
  <c r="K6" i="1"/>
  <c r="C37" i="1"/>
  <c r="K37" i="1" s="1"/>
  <c r="K48" i="1"/>
  <c r="K47" i="1"/>
  <c r="K46" i="1"/>
  <c r="K38" i="1"/>
  <c r="K45" i="1"/>
</calcChain>
</file>

<file path=xl/sharedStrings.xml><?xml version="1.0" encoding="utf-8"?>
<sst xmlns="http://schemas.openxmlformats.org/spreadsheetml/2006/main" count="162" uniqueCount="32">
  <si>
    <t>Individual mens</t>
  </si>
  <si>
    <t>Position</t>
  </si>
  <si>
    <t>Region</t>
  </si>
  <si>
    <t>Score</t>
  </si>
  <si>
    <t>SOA</t>
  </si>
  <si>
    <t>YHOA</t>
  </si>
  <si>
    <t>NWOA</t>
  </si>
  <si>
    <t>SCOA</t>
  </si>
  <si>
    <t>SWOA</t>
  </si>
  <si>
    <t>SEOA</t>
  </si>
  <si>
    <t>WOA</t>
  </si>
  <si>
    <t>NIOA</t>
  </si>
  <si>
    <t>EMOA</t>
  </si>
  <si>
    <t>NEOA</t>
  </si>
  <si>
    <t>EAOA</t>
  </si>
  <si>
    <t>WMOA</t>
  </si>
  <si>
    <t>Individual womens</t>
  </si>
  <si>
    <t>Individual mens &amp; womens</t>
  </si>
  <si>
    <t>Relay mens</t>
  </si>
  <si>
    <t>Relay womens</t>
  </si>
  <si>
    <t>Relay mens &amp; womens</t>
  </si>
  <si>
    <t>Combined mens</t>
  </si>
  <si>
    <t>Combined womens</t>
  </si>
  <si>
    <t>Combined mens &amp; womens</t>
  </si>
  <si>
    <t>Junior Inter-Regional Championships 2026 Team Scores</t>
  </si>
  <si>
    <t>2 trophies</t>
  </si>
  <si>
    <t>1 trophy</t>
  </si>
  <si>
    <t>Best Performance in individual</t>
  </si>
  <si>
    <t>1=</t>
  </si>
  <si>
    <t>5=</t>
  </si>
  <si>
    <t>9=</t>
  </si>
  <si>
    <t>3=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</si>
</sst>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4B9E-4C63-4FDA-9085-16A8033891E4}">
  <dimension ref="A1:K50"/>
  <sheetViews>
    <sheetView tabSelected="1" topLeftCell="A28" workbookViewId="0">
      <selection activeCell="L45" sqref="L45"/>
    </sheetView>
  </sheetViews>
  <sheetFormatPr defaultRowHeight="15" x14ac:dyDescent="0.25"/>
  <sheetData>
    <row r="1" spans="1:11" x14ac:dyDescent="0.25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x14ac:dyDescent="0.25">
      <c r="A3" s="3" t="s">
        <v>0</v>
      </c>
      <c r="B3" s="4"/>
      <c r="C3" s="5"/>
      <c r="E3" s="3" t="s">
        <v>16</v>
      </c>
      <c r="F3" s="4"/>
      <c r="G3" s="5"/>
      <c r="I3" s="3" t="s">
        <v>17</v>
      </c>
      <c r="J3" s="4"/>
      <c r="K3" s="5"/>
    </row>
    <row r="4" spans="1:11" x14ac:dyDescent="0.25">
      <c r="A4" s="2" t="s">
        <v>1</v>
      </c>
      <c r="B4" s="2" t="s">
        <v>2</v>
      </c>
      <c r="C4" s="2" t="s">
        <v>3</v>
      </c>
      <c r="E4" s="2" t="s">
        <v>1</v>
      </c>
      <c r="F4" s="2" t="s">
        <v>2</v>
      </c>
      <c r="G4" s="2" t="s">
        <v>3</v>
      </c>
      <c r="I4" s="2" t="s">
        <v>1</v>
      </c>
      <c r="J4" s="2" t="s">
        <v>2</v>
      </c>
      <c r="K4" s="2" t="s">
        <v>3</v>
      </c>
    </row>
    <row r="5" spans="1:11" x14ac:dyDescent="0.25">
      <c r="A5" s="1">
        <v>1</v>
      </c>
      <c r="B5" s="1" t="s">
        <v>4</v>
      </c>
      <c r="C5" s="1">
        <f>41+41+38</f>
        <v>120</v>
      </c>
      <c r="E5" s="1">
        <v>1</v>
      </c>
      <c r="F5" s="1" t="s">
        <v>4</v>
      </c>
      <c r="G5" s="1">
        <f>47+47+42</f>
        <v>136</v>
      </c>
      <c r="I5" s="1">
        <v>1</v>
      </c>
      <c r="J5" s="1" t="s">
        <v>4</v>
      </c>
      <c r="K5" s="1">
        <f>C5+G5</f>
        <v>256</v>
      </c>
    </row>
    <row r="6" spans="1:11" x14ac:dyDescent="0.25">
      <c r="A6" s="1">
        <v>2</v>
      </c>
      <c r="B6" s="1" t="s">
        <v>5</v>
      </c>
      <c r="C6" s="1">
        <f>46+32+41</f>
        <v>119</v>
      </c>
      <c r="E6" s="1">
        <v>2</v>
      </c>
      <c r="F6" s="1" t="s">
        <v>5</v>
      </c>
      <c r="G6" s="1">
        <f>39+41+42</f>
        <v>122</v>
      </c>
      <c r="I6" s="1">
        <v>2</v>
      </c>
      <c r="J6" s="1" t="s">
        <v>5</v>
      </c>
      <c r="K6" s="1">
        <f t="shared" ref="K6:K16" si="0">C6+G6</f>
        <v>241</v>
      </c>
    </row>
    <row r="7" spans="1:11" x14ac:dyDescent="0.25">
      <c r="A7" s="1">
        <v>8</v>
      </c>
      <c r="B7" s="1" t="s">
        <v>6</v>
      </c>
      <c r="C7" s="1">
        <f>5+27+30</f>
        <v>62</v>
      </c>
      <c r="E7" s="1">
        <v>4</v>
      </c>
      <c r="F7" s="1" t="s">
        <v>6</v>
      </c>
      <c r="G7" s="1">
        <f>23+31+41</f>
        <v>95</v>
      </c>
      <c r="I7" s="1">
        <v>5</v>
      </c>
      <c r="J7" s="1" t="s">
        <v>6</v>
      </c>
      <c r="K7" s="1">
        <f t="shared" si="0"/>
        <v>157</v>
      </c>
    </row>
    <row r="8" spans="1:11" x14ac:dyDescent="0.25">
      <c r="A8" s="1">
        <v>10</v>
      </c>
      <c r="B8" s="1" t="s">
        <v>7</v>
      </c>
      <c r="C8" s="1">
        <f>13+19+25</f>
        <v>57</v>
      </c>
      <c r="E8" s="1">
        <v>10</v>
      </c>
      <c r="F8" s="1" t="s">
        <v>7</v>
      </c>
      <c r="G8" s="1">
        <f>8+9+12</f>
        <v>29</v>
      </c>
      <c r="I8" s="1">
        <v>8</v>
      </c>
      <c r="J8" s="1" t="s">
        <v>7</v>
      </c>
      <c r="K8" s="1">
        <f t="shared" si="0"/>
        <v>86</v>
      </c>
    </row>
    <row r="9" spans="1:11" x14ac:dyDescent="0.25">
      <c r="A9" s="1">
        <v>3</v>
      </c>
      <c r="B9" s="1" t="s">
        <v>8</v>
      </c>
      <c r="C9" s="1">
        <f>29+33+32</f>
        <v>94</v>
      </c>
      <c r="E9" s="1">
        <v>5</v>
      </c>
      <c r="F9" s="1" t="s">
        <v>8</v>
      </c>
      <c r="G9" s="1">
        <f>14+24+38</f>
        <v>76</v>
      </c>
      <c r="I9" s="1">
        <v>4</v>
      </c>
      <c r="J9" s="1" t="s">
        <v>8</v>
      </c>
      <c r="K9" s="1">
        <f t="shared" si="0"/>
        <v>170</v>
      </c>
    </row>
    <row r="10" spans="1:11" x14ac:dyDescent="0.25">
      <c r="A10" s="1">
        <v>4</v>
      </c>
      <c r="B10" s="1" t="s">
        <v>9</v>
      </c>
      <c r="C10" s="1">
        <f>31+18+32</f>
        <v>81</v>
      </c>
      <c r="E10" s="1">
        <v>3</v>
      </c>
      <c r="F10" s="1" t="s">
        <v>9</v>
      </c>
      <c r="G10" s="1">
        <f>32+34+39</f>
        <v>105</v>
      </c>
      <c r="I10" s="1">
        <v>3</v>
      </c>
      <c r="J10" s="1" t="s">
        <v>9</v>
      </c>
      <c r="K10" s="1">
        <f t="shared" si="0"/>
        <v>186</v>
      </c>
    </row>
    <row r="11" spans="1:11" x14ac:dyDescent="0.25">
      <c r="A11" s="1">
        <v>7</v>
      </c>
      <c r="B11" s="1" t="s">
        <v>10</v>
      </c>
      <c r="C11" s="1">
        <f>13+19+31</f>
        <v>63</v>
      </c>
      <c r="E11" s="1">
        <v>12</v>
      </c>
      <c r="F11" s="1" t="s">
        <v>10</v>
      </c>
      <c r="G11" s="1">
        <v>15</v>
      </c>
      <c r="I11" s="1">
        <v>11</v>
      </c>
      <c r="J11" s="1" t="s">
        <v>10</v>
      </c>
      <c r="K11" s="1">
        <f t="shared" si="0"/>
        <v>78</v>
      </c>
    </row>
    <row r="12" spans="1:11" x14ac:dyDescent="0.25">
      <c r="A12" s="1">
        <v>9</v>
      </c>
      <c r="B12" s="1" t="s">
        <v>11</v>
      </c>
      <c r="C12" s="1">
        <f>31+19+11</f>
        <v>61</v>
      </c>
      <c r="E12" s="1">
        <v>11</v>
      </c>
      <c r="F12" s="1" t="s">
        <v>11</v>
      </c>
      <c r="G12" s="1">
        <v>16</v>
      </c>
      <c r="I12" s="1">
        <v>12</v>
      </c>
      <c r="J12" s="1" t="s">
        <v>11</v>
      </c>
      <c r="K12" s="1">
        <f t="shared" si="0"/>
        <v>77</v>
      </c>
    </row>
    <row r="13" spans="1:11" x14ac:dyDescent="0.25">
      <c r="A13" s="1">
        <v>12</v>
      </c>
      <c r="B13" s="1" t="s">
        <v>12</v>
      </c>
      <c r="C13" s="1">
        <v>26</v>
      </c>
      <c r="E13" s="1">
        <v>8</v>
      </c>
      <c r="F13" s="1" t="s">
        <v>12</v>
      </c>
      <c r="G13" s="1">
        <f>27+21+10</f>
        <v>58</v>
      </c>
      <c r="I13" s="1">
        <v>9</v>
      </c>
      <c r="J13" s="1" t="s">
        <v>12</v>
      </c>
      <c r="K13" s="1">
        <f t="shared" si="0"/>
        <v>84</v>
      </c>
    </row>
    <row r="14" spans="1:11" x14ac:dyDescent="0.25">
      <c r="A14" s="1">
        <v>11</v>
      </c>
      <c r="B14" s="1" t="s">
        <v>13</v>
      </c>
      <c r="C14" s="1">
        <f>35+11</f>
        <v>46</v>
      </c>
      <c r="E14" s="1">
        <v>9</v>
      </c>
      <c r="F14" s="1" t="s">
        <v>13</v>
      </c>
      <c r="G14" s="1">
        <v>37</v>
      </c>
      <c r="I14" s="1">
        <v>10</v>
      </c>
      <c r="J14" s="1" t="s">
        <v>13</v>
      </c>
      <c r="K14" s="1">
        <f t="shared" si="0"/>
        <v>83</v>
      </c>
    </row>
    <row r="15" spans="1:11" x14ac:dyDescent="0.25">
      <c r="A15" s="1">
        <v>6</v>
      </c>
      <c r="B15" s="1" t="s">
        <v>14</v>
      </c>
      <c r="C15" s="1">
        <f>17+33+21</f>
        <v>71</v>
      </c>
      <c r="E15" s="1">
        <v>6</v>
      </c>
      <c r="F15" s="1" t="s">
        <v>14</v>
      </c>
      <c r="G15" s="1">
        <f>23+27+14</f>
        <v>64</v>
      </c>
      <c r="I15" s="1">
        <v>7</v>
      </c>
      <c r="J15" s="1" t="s">
        <v>14</v>
      </c>
      <c r="K15" s="1">
        <f t="shared" si="0"/>
        <v>135</v>
      </c>
    </row>
    <row r="16" spans="1:11" x14ac:dyDescent="0.25">
      <c r="A16" s="1">
        <v>5</v>
      </c>
      <c r="B16" s="1" t="s">
        <v>15</v>
      </c>
      <c r="C16" s="1">
        <f>29+19+29</f>
        <v>77</v>
      </c>
      <c r="E16" s="1">
        <v>7</v>
      </c>
      <c r="F16" s="1" t="s">
        <v>15</v>
      </c>
      <c r="G16" s="1">
        <f>24+20+16</f>
        <v>60</v>
      </c>
      <c r="I16" s="1">
        <v>6</v>
      </c>
      <c r="J16" s="1" t="s">
        <v>15</v>
      </c>
      <c r="K16" s="1">
        <f t="shared" si="0"/>
        <v>137</v>
      </c>
    </row>
    <row r="17" spans="1:11" x14ac:dyDescent="0.25">
      <c r="I17" t="s">
        <v>25</v>
      </c>
    </row>
    <row r="19" spans="1:11" x14ac:dyDescent="0.25">
      <c r="A19" s="3" t="s">
        <v>18</v>
      </c>
      <c r="B19" s="4"/>
      <c r="C19" s="5"/>
      <c r="E19" s="3" t="s">
        <v>19</v>
      </c>
      <c r="F19" s="4"/>
      <c r="G19" s="5"/>
      <c r="I19" s="3" t="s">
        <v>20</v>
      </c>
      <c r="J19" s="4"/>
      <c r="K19" s="5"/>
    </row>
    <row r="20" spans="1:11" x14ac:dyDescent="0.25">
      <c r="A20" s="2" t="s">
        <v>1</v>
      </c>
      <c r="B20" s="2" t="s">
        <v>2</v>
      </c>
      <c r="C20" s="2" t="s">
        <v>3</v>
      </c>
      <c r="E20" s="2" t="s">
        <v>1</v>
      </c>
      <c r="F20" s="2" t="s">
        <v>2</v>
      </c>
      <c r="G20" s="2" t="s">
        <v>3</v>
      </c>
      <c r="I20" s="2" t="s">
        <v>1</v>
      </c>
      <c r="J20" s="2" t="s">
        <v>2</v>
      </c>
      <c r="K20" s="2" t="s">
        <v>3</v>
      </c>
    </row>
    <row r="21" spans="1:11" x14ac:dyDescent="0.25">
      <c r="A21" s="1" t="s">
        <v>28</v>
      </c>
      <c r="B21" s="1" t="s">
        <v>4</v>
      </c>
      <c r="C21" s="1">
        <f>72+63</f>
        <v>135</v>
      </c>
      <c r="E21" s="1">
        <v>1</v>
      </c>
      <c r="F21" s="1" t="s">
        <v>4</v>
      </c>
      <c r="G21" s="1">
        <f>72+66</f>
        <v>138</v>
      </c>
      <c r="I21" s="1">
        <v>1</v>
      </c>
      <c r="J21" s="1" t="s">
        <v>4</v>
      </c>
      <c r="K21" s="1">
        <f>C21+G21</f>
        <v>273</v>
      </c>
    </row>
    <row r="22" spans="1:11" x14ac:dyDescent="0.25">
      <c r="A22" s="1" t="s">
        <v>28</v>
      </c>
      <c r="B22" s="1" t="s">
        <v>5</v>
      </c>
      <c r="C22" s="1">
        <f>69+66</f>
        <v>135</v>
      </c>
      <c r="E22" s="1">
        <v>2</v>
      </c>
      <c r="F22" s="1" t="s">
        <v>5</v>
      </c>
      <c r="G22" s="1">
        <f>69+51</f>
        <v>120</v>
      </c>
      <c r="I22" s="1">
        <v>2</v>
      </c>
      <c r="J22" s="1" t="s">
        <v>5</v>
      </c>
      <c r="K22" s="1">
        <f t="shared" ref="K22:K32" si="1">C22+G22</f>
        <v>255</v>
      </c>
    </row>
    <row r="23" spans="1:11" x14ac:dyDescent="0.25">
      <c r="A23" s="1">
        <v>5</v>
      </c>
      <c r="B23" s="1" t="s">
        <v>6</v>
      </c>
      <c r="C23" s="1">
        <f>57+27</f>
        <v>84</v>
      </c>
      <c r="E23" s="1">
        <v>4</v>
      </c>
      <c r="F23" s="1" t="s">
        <v>6</v>
      </c>
      <c r="G23" s="1">
        <v>60</v>
      </c>
      <c r="I23" s="1" t="s">
        <v>29</v>
      </c>
      <c r="J23" s="1" t="s">
        <v>6</v>
      </c>
      <c r="K23" s="1">
        <f t="shared" si="1"/>
        <v>144</v>
      </c>
    </row>
    <row r="24" spans="1:11" x14ac:dyDescent="0.25">
      <c r="A24" s="1">
        <v>8</v>
      </c>
      <c r="B24" s="1" t="s">
        <v>7</v>
      </c>
      <c r="C24" s="1">
        <v>54</v>
      </c>
      <c r="E24" s="1">
        <v>8</v>
      </c>
      <c r="F24" s="1" t="s">
        <v>7</v>
      </c>
      <c r="G24" s="1">
        <v>33</v>
      </c>
      <c r="I24" s="1">
        <v>8</v>
      </c>
      <c r="J24" s="1" t="s">
        <v>7</v>
      </c>
      <c r="K24" s="1">
        <f t="shared" si="1"/>
        <v>87</v>
      </c>
    </row>
    <row r="25" spans="1:11" x14ac:dyDescent="0.25">
      <c r="A25" s="1" t="s">
        <v>31</v>
      </c>
      <c r="B25" s="1" t="s">
        <v>8</v>
      </c>
      <c r="C25" s="1">
        <f>51+48</f>
        <v>99</v>
      </c>
      <c r="E25" s="1">
        <v>5</v>
      </c>
      <c r="F25" s="1" t="s">
        <v>8</v>
      </c>
      <c r="G25" s="1">
        <v>57</v>
      </c>
      <c r="I25" s="1">
        <v>3</v>
      </c>
      <c r="J25" s="1" t="s">
        <v>8</v>
      </c>
      <c r="K25" s="1">
        <f t="shared" si="1"/>
        <v>156</v>
      </c>
    </row>
    <row r="26" spans="1:11" x14ac:dyDescent="0.25">
      <c r="A26" s="1">
        <v>6</v>
      </c>
      <c r="B26" s="1" t="s">
        <v>9</v>
      </c>
      <c r="C26" s="1">
        <v>81</v>
      </c>
      <c r="E26" s="1">
        <v>3</v>
      </c>
      <c r="F26" s="1" t="s">
        <v>9</v>
      </c>
      <c r="G26" s="1">
        <v>63</v>
      </c>
      <c r="I26" s="1" t="s">
        <v>29</v>
      </c>
      <c r="J26" s="1" t="s">
        <v>9</v>
      </c>
      <c r="K26" s="1">
        <f t="shared" si="1"/>
        <v>144</v>
      </c>
    </row>
    <row r="27" spans="1:11" x14ac:dyDescent="0.25">
      <c r="A27" s="1">
        <v>9</v>
      </c>
      <c r="B27" s="1" t="s">
        <v>10</v>
      </c>
      <c r="C27" s="1">
        <v>33</v>
      </c>
      <c r="E27" s="1" t="s">
        <v>30</v>
      </c>
      <c r="F27" s="1" t="s">
        <v>10</v>
      </c>
      <c r="G27" s="1">
        <v>0</v>
      </c>
      <c r="I27" s="1">
        <v>9</v>
      </c>
      <c r="J27" s="1" t="s">
        <v>10</v>
      </c>
      <c r="K27" s="1">
        <f t="shared" si="1"/>
        <v>33</v>
      </c>
    </row>
    <row r="28" spans="1:11" x14ac:dyDescent="0.25">
      <c r="A28" s="1">
        <v>11</v>
      </c>
      <c r="B28" s="1" t="s">
        <v>11</v>
      </c>
      <c r="C28" s="1">
        <v>21</v>
      </c>
      <c r="E28" s="1" t="s">
        <v>30</v>
      </c>
      <c r="F28" s="1" t="s">
        <v>11</v>
      </c>
      <c r="G28" s="1">
        <v>0</v>
      </c>
      <c r="I28" s="1">
        <v>11</v>
      </c>
      <c r="J28" s="1" t="s">
        <v>11</v>
      </c>
      <c r="K28" s="1">
        <f t="shared" si="1"/>
        <v>21</v>
      </c>
    </row>
    <row r="29" spans="1:11" x14ac:dyDescent="0.25">
      <c r="A29" s="1">
        <v>10</v>
      </c>
      <c r="B29" s="1" t="s">
        <v>12</v>
      </c>
      <c r="C29" s="1">
        <v>27</v>
      </c>
      <c r="E29" s="1" t="s">
        <v>30</v>
      </c>
      <c r="F29" s="1" t="s">
        <v>12</v>
      </c>
      <c r="G29" s="1">
        <v>0</v>
      </c>
      <c r="I29" s="1">
        <v>10</v>
      </c>
      <c r="J29" s="1" t="s">
        <v>12</v>
      </c>
      <c r="K29" s="1">
        <f t="shared" si="1"/>
        <v>27</v>
      </c>
    </row>
    <row r="30" spans="1:11" x14ac:dyDescent="0.25">
      <c r="A30" s="1">
        <v>12</v>
      </c>
      <c r="B30" s="1" t="s">
        <v>13</v>
      </c>
      <c r="C30" s="1">
        <v>0</v>
      </c>
      <c r="E30" s="1">
        <v>1</v>
      </c>
      <c r="F30" s="1" t="s">
        <v>13</v>
      </c>
      <c r="G30" s="1">
        <v>0</v>
      </c>
      <c r="I30" s="1">
        <v>12</v>
      </c>
      <c r="J30" s="1" t="s">
        <v>13</v>
      </c>
      <c r="K30" s="1">
        <f t="shared" si="1"/>
        <v>0</v>
      </c>
    </row>
    <row r="31" spans="1:11" x14ac:dyDescent="0.25">
      <c r="A31" s="1">
        <v>7</v>
      </c>
      <c r="B31" s="1" t="s">
        <v>14</v>
      </c>
      <c r="C31" s="1">
        <v>72</v>
      </c>
      <c r="E31" s="1">
        <v>7</v>
      </c>
      <c r="F31" s="1" t="s">
        <v>14</v>
      </c>
      <c r="G31" s="1">
        <v>45</v>
      </c>
      <c r="I31" s="1">
        <v>7</v>
      </c>
      <c r="J31" s="1" t="s">
        <v>14</v>
      </c>
      <c r="K31" s="1">
        <f t="shared" si="1"/>
        <v>117</v>
      </c>
    </row>
    <row r="32" spans="1:11" x14ac:dyDescent="0.25">
      <c r="A32" s="1" t="s">
        <v>31</v>
      </c>
      <c r="B32" s="1" t="s">
        <v>15</v>
      </c>
      <c r="C32" s="1">
        <v>99</v>
      </c>
      <c r="E32" s="1">
        <v>6</v>
      </c>
      <c r="F32" s="1" t="s">
        <v>15</v>
      </c>
      <c r="G32" s="1">
        <v>54</v>
      </c>
      <c r="I32" s="1">
        <v>4</v>
      </c>
      <c r="J32" s="1" t="s">
        <v>15</v>
      </c>
      <c r="K32" s="1">
        <f t="shared" si="1"/>
        <v>153</v>
      </c>
    </row>
    <row r="33" spans="1:11" x14ac:dyDescent="0.25">
      <c r="I33" t="s">
        <v>25</v>
      </c>
    </row>
    <row r="35" spans="1:11" x14ac:dyDescent="0.25">
      <c r="A35" s="3" t="s">
        <v>21</v>
      </c>
      <c r="B35" s="4"/>
      <c r="C35" s="5"/>
      <c r="E35" s="3" t="s">
        <v>22</v>
      </c>
      <c r="F35" s="4"/>
      <c r="G35" s="5"/>
      <c r="I35" s="3" t="s">
        <v>23</v>
      </c>
      <c r="J35" s="4"/>
      <c r="K35" s="5"/>
    </row>
    <row r="36" spans="1:11" x14ac:dyDescent="0.25">
      <c r="A36" s="2" t="s">
        <v>1</v>
      </c>
      <c r="B36" s="2" t="s">
        <v>2</v>
      </c>
      <c r="C36" s="2" t="s">
        <v>3</v>
      </c>
      <c r="E36" s="2" t="s">
        <v>1</v>
      </c>
      <c r="F36" s="2" t="s">
        <v>2</v>
      </c>
      <c r="G36" s="2" t="s">
        <v>3</v>
      </c>
      <c r="I36" s="2" t="s">
        <v>1</v>
      </c>
      <c r="J36" s="2" t="s">
        <v>2</v>
      </c>
      <c r="K36" s="2" t="s">
        <v>3</v>
      </c>
    </row>
    <row r="37" spans="1:11" x14ac:dyDescent="0.25">
      <c r="A37" s="1">
        <v>1</v>
      </c>
      <c r="B37" s="1" t="s">
        <v>4</v>
      </c>
      <c r="C37" s="1">
        <f>C5+C21</f>
        <v>255</v>
      </c>
      <c r="E37" s="1">
        <v>1</v>
      </c>
      <c r="F37" s="1" t="s">
        <v>4</v>
      </c>
      <c r="G37" s="1">
        <f>G5+G21</f>
        <v>274</v>
      </c>
      <c r="I37" s="1">
        <v>1</v>
      </c>
      <c r="J37" s="1" t="s">
        <v>4</v>
      </c>
      <c r="K37" s="1">
        <f>C37+G37</f>
        <v>529</v>
      </c>
    </row>
    <row r="38" spans="1:11" x14ac:dyDescent="0.25">
      <c r="A38" s="1">
        <v>2</v>
      </c>
      <c r="B38" s="1" t="s">
        <v>5</v>
      </c>
      <c r="C38" s="1">
        <f t="shared" ref="C38:C48" si="2">C6+C22</f>
        <v>254</v>
      </c>
      <c r="E38" s="1">
        <v>2</v>
      </c>
      <c r="F38" s="1" t="s">
        <v>5</v>
      </c>
      <c r="G38" s="1">
        <f t="shared" ref="G38:G48" si="3">G6+G22</f>
        <v>242</v>
      </c>
      <c r="I38" s="1">
        <v>2</v>
      </c>
      <c r="J38" s="1" t="s">
        <v>5</v>
      </c>
      <c r="K38" s="1">
        <f t="shared" ref="K38:K48" si="4">C38+G38</f>
        <v>496</v>
      </c>
    </row>
    <row r="39" spans="1:11" x14ac:dyDescent="0.25">
      <c r="A39" s="1">
        <v>6</v>
      </c>
      <c r="B39" s="1" t="s">
        <v>6</v>
      </c>
      <c r="C39" s="1">
        <f t="shared" si="2"/>
        <v>146</v>
      </c>
      <c r="E39" s="1">
        <v>4</v>
      </c>
      <c r="F39" s="1" t="s">
        <v>6</v>
      </c>
      <c r="G39" s="1">
        <f t="shared" si="3"/>
        <v>155</v>
      </c>
      <c r="I39" s="1">
        <v>5</v>
      </c>
      <c r="J39" s="1" t="s">
        <v>6</v>
      </c>
      <c r="K39" s="1">
        <f t="shared" si="4"/>
        <v>301</v>
      </c>
    </row>
    <row r="40" spans="1:11" x14ac:dyDescent="0.25">
      <c r="A40" s="1">
        <v>8</v>
      </c>
      <c r="B40" s="1" t="s">
        <v>7</v>
      </c>
      <c r="C40" s="1">
        <f t="shared" si="2"/>
        <v>111</v>
      </c>
      <c r="E40" s="1">
        <v>8</v>
      </c>
      <c r="F40" s="1" t="s">
        <v>7</v>
      </c>
      <c r="G40" s="1">
        <f t="shared" si="3"/>
        <v>62</v>
      </c>
      <c r="I40" s="1">
        <v>8</v>
      </c>
      <c r="J40" s="1" t="s">
        <v>7</v>
      </c>
      <c r="K40" s="1">
        <f t="shared" si="4"/>
        <v>173</v>
      </c>
    </row>
    <row r="41" spans="1:11" x14ac:dyDescent="0.25">
      <c r="A41" s="1">
        <v>3</v>
      </c>
      <c r="B41" s="1" t="s">
        <v>8</v>
      </c>
      <c r="C41" s="1">
        <f t="shared" si="2"/>
        <v>193</v>
      </c>
      <c r="E41" s="1">
        <v>5</v>
      </c>
      <c r="F41" s="1" t="s">
        <v>8</v>
      </c>
      <c r="G41" s="1">
        <f t="shared" si="3"/>
        <v>133</v>
      </c>
      <c r="I41" s="1">
        <v>4</v>
      </c>
      <c r="J41" s="1" t="s">
        <v>8</v>
      </c>
      <c r="K41" s="1">
        <f t="shared" si="4"/>
        <v>326</v>
      </c>
    </row>
    <row r="42" spans="1:11" x14ac:dyDescent="0.25">
      <c r="A42" s="1">
        <v>5</v>
      </c>
      <c r="B42" s="1" t="s">
        <v>9</v>
      </c>
      <c r="C42" s="1">
        <f t="shared" si="2"/>
        <v>162</v>
      </c>
      <c r="E42" s="1">
        <v>3</v>
      </c>
      <c r="F42" s="1" t="s">
        <v>9</v>
      </c>
      <c r="G42" s="1">
        <f t="shared" si="3"/>
        <v>168</v>
      </c>
      <c r="I42" s="1">
        <v>3</v>
      </c>
      <c r="J42" s="1" t="s">
        <v>9</v>
      </c>
      <c r="K42" s="1">
        <f t="shared" si="4"/>
        <v>330</v>
      </c>
    </row>
    <row r="43" spans="1:11" x14ac:dyDescent="0.25">
      <c r="A43" s="1">
        <v>9</v>
      </c>
      <c r="B43" s="1" t="s">
        <v>10</v>
      </c>
      <c r="C43" s="1">
        <f t="shared" si="2"/>
        <v>96</v>
      </c>
      <c r="E43" s="1">
        <v>12</v>
      </c>
      <c r="F43" s="1" t="s">
        <v>10</v>
      </c>
      <c r="G43" s="1">
        <f t="shared" si="3"/>
        <v>15</v>
      </c>
      <c r="I43" s="1" t="s">
        <v>30</v>
      </c>
      <c r="J43" s="1" t="s">
        <v>10</v>
      </c>
      <c r="K43" s="1">
        <f t="shared" si="4"/>
        <v>111</v>
      </c>
    </row>
    <row r="44" spans="1:11" x14ac:dyDescent="0.25">
      <c r="A44" s="1">
        <v>10</v>
      </c>
      <c r="B44" s="1" t="s">
        <v>11</v>
      </c>
      <c r="C44" s="1">
        <f t="shared" si="2"/>
        <v>82</v>
      </c>
      <c r="E44" s="1">
        <v>11</v>
      </c>
      <c r="F44" s="1" t="s">
        <v>11</v>
      </c>
      <c r="G44" s="1">
        <f t="shared" si="3"/>
        <v>16</v>
      </c>
      <c r="I44" s="1">
        <v>11</v>
      </c>
      <c r="J44" s="1" t="s">
        <v>11</v>
      </c>
      <c r="K44" s="1">
        <f t="shared" si="4"/>
        <v>98</v>
      </c>
    </row>
    <row r="45" spans="1:11" x14ac:dyDescent="0.25">
      <c r="A45" s="1">
        <v>11</v>
      </c>
      <c r="B45" s="1" t="s">
        <v>12</v>
      </c>
      <c r="C45" s="1">
        <f t="shared" si="2"/>
        <v>53</v>
      </c>
      <c r="E45" s="1">
        <v>9</v>
      </c>
      <c r="F45" s="1" t="s">
        <v>12</v>
      </c>
      <c r="G45" s="1">
        <f t="shared" si="3"/>
        <v>58</v>
      </c>
      <c r="I45" s="1" t="s">
        <v>30</v>
      </c>
      <c r="J45" s="1" t="s">
        <v>12</v>
      </c>
      <c r="K45" s="1">
        <f t="shared" si="4"/>
        <v>111</v>
      </c>
    </row>
    <row r="46" spans="1:11" x14ac:dyDescent="0.25">
      <c r="A46" s="1">
        <v>12</v>
      </c>
      <c r="B46" s="1" t="s">
        <v>13</v>
      </c>
      <c r="C46" s="1">
        <f t="shared" si="2"/>
        <v>46</v>
      </c>
      <c r="E46" s="1">
        <v>10</v>
      </c>
      <c r="F46" s="1" t="s">
        <v>13</v>
      </c>
      <c r="G46" s="1">
        <f t="shared" si="3"/>
        <v>37</v>
      </c>
      <c r="I46" s="1">
        <v>12</v>
      </c>
      <c r="J46" s="1" t="s">
        <v>13</v>
      </c>
      <c r="K46" s="1">
        <f t="shared" si="4"/>
        <v>83</v>
      </c>
    </row>
    <row r="47" spans="1:11" x14ac:dyDescent="0.25">
      <c r="A47" s="1">
        <v>7</v>
      </c>
      <c r="B47" s="1" t="s">
        <v>14</v>
      </c>
      <c r="C47" s="1">
        <f t="shared" si="2"/>
        <v>143</v>
      </c>
      <c r="E47" s="1">
        <v>7</v>
      </c>
      <c r="F47" s="1" t="s">
        <v>14</v>
      </c>
      <c r="G47" s="1">
        <f t="shared" si="3"/>
        <v>109</v>
      </c>
      <c r="I47" s="1">
        <v>7</v>
      </c>
      <c r="J47" s="1" t="s">
        <v>14</v>
      </c>
      <c r="K47" s="1">
        <f t="shared" si="4"/>
        <v>252</v>
      </c>
    </row>
    <row r="48" spans="1:11" x14ac:dyDescent="0.25">
      <c r="A48" s="1">
        <v>4</v>
      </c>
      <c r="B48" s="1" t="s">
        <v>15</v>
      </c>
      <c r="C48" s="1">
        <f t="shared" si="2"/>
        <v>176</v>
      </c>
      <c r="E48" s="1">
        <v>6</v>
      </c>
      <c r="F48" s="1" t="s">
        <v>15</v>
      </c>
      <c r="G48" s="1">
        <f t="shared" si="3"/>
        <v>114</v>
      </c>
      <c r="I48" s="1">
        <v>6</v>
      </c>
      <c r="J48" s="1" t="s">
        <v>15</v>
      </c>
      <c r="K48" s="1">
        <f t="shared" si="4"/>
        <v>290</v>
      </c>
    </row>
    <row r="49" spans="1:9" x14ac:dyDescent="0.25">
      <c r="A49" t="s">
        <v>26</v>
      </c>
      <c r="E49" t="s">
        <v>26</v>
      </c>
      <c r="I49" t="s">
        <v>25</v>
      </c>
    </row>
    <row r="50" spans="1:9" x14ac:dyDescent="0.25">
      <c r="A50" t="s">
        <v>27</v>
      </c>
    </row>
  </sheetData>
  <mergeCells count="10">
    <mergeCell ref="A35:C35"/>
    <mergeCell ref="E35:G35"/>
    <mergeCell ref="I35:K35"/>
    <mergeCell ref="A1:K1"/>
    <mergeCell ref="A3:C3"/>
    <mergeCell ref="E3:G3"/>
    <mergeCell ref="I3:K3"/>
    <mergeCell ref="A19:C19"/>
    <mergeCell ref="E19:G19"/>
    <mergeCell ref="I19:K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Mansel</dc:creator>
  <cp:lastModifiedBy>Rod Mansel</cp:lastModifiedBy>
  <cp:lastPrinted>2026-09-27T12:05:23Z</cp:lastPrinted>
  <dcterms:created xsi:type="dcterms:W3CDTF">2026-08-20T10:30:26Z</dcterms:created>
  <dcterms:modified xsi:type="dcterms:W3CDTF">2026-09-28T07:18:15Z</dcterms:modified>
</cp:coreProperties>
</file>